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256" windowHeight="1312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/>
  <c r="I23"/>
  <c r="I11"/>
  <c r="F7"/>
  <c r="F19"/>
  <c r="K6"/>
  <c r="K7"/>
  <c r="K8"/>
  <c r="K9"/>
  <c r="K11"/>
  <c r="K13"/>
  <c r="K14"/>
  <c r="K15"/>
  <c r="K16"/>
  <c r="K18"/>
  <c r="K22"/>
  <c r="K23"/>
  <c r="K24"/>
  <c r="K25"/>
  <c r="I6"/>
  <c r="I7"/>
  <c r="I8"/>
  <c r="I9"/>
  <c r="I13"/>
  <c r="I14"/>
  <c r="I15"/>
  <c r="I16"/>
  <c r="I18"/>
  <c r="I22"/>
  <c r="I25"/>
  <c r="F6"/>
  <c r="F8"/>
  <c r="F9"/>
  <c r="F11"/>
  <c r="F13"/>
  <c r="F14"/>
  <c r="F15"/>
  <c r="F16"/>
  <c r="F18"/>
  <c r="F22"/>
  <c r="F23"/>
  <c r="F24"/>
  <c r="F25"/>
  <c r="D5"/>
  <c r="D20"/>
  <c r="D21"/>
  <c r="J21"/>
  <c r="J20" s="1"/>
  <c r="D31" l="1"/>
  <c r="G21"/>
  <c r="H21"/>
  <c r="K21" s="1"/>
  <c r="E21"/>
  <c r="F21" l="1"/>
  <c r="I21"/>
  <c r="J5"/>
  <c r="H20"/>
  <c r="G20"/>
  <c r="H5"/>
  <c r="G5"/>
  <c r="G31" s="1"/>
  <c r="E20"/>
  <c r="E5"/>
  <c r="K5" l="1"/>
  <c r="I5"/>
  <c r="F5"/>
  <c r="I20"/>
  <c r="K20"/>
  <c r="F20"/>
  <c r="H31"/>
  <c r="C31"/>
  <c r="J31"/>
  <c r="E31"/>
  <c r="K31" l="1"/>
  <c r="F31"/>
  <c r="I31"/>
  <c r="B31"/>
</calcChain>
</file>

<file path=xl/sharedStrings.xml><?xml version="1.0" encoding="utf-8"?>
<sst xmlns="http://schemas.openxmlformats.org/spreadsheetml/2006/main" count="42" uniqueCount="38">
  <si>
    <t>Наименование доходов</t>
  </si>
  <si>
    <t>Законо-проект</t>
  </si>
  <si>
    <t>% к закону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</si>
  <si>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</si>
  <si>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</si>
  <si>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</si>
  <si>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</si>
  <si>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</si>
  <si>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</si>
  <si>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</si>
  <si>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</si>
  <si>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</si>
  <si>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</si>
  <si>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</si>
  <si>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</si>
  <si>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</si>
  <si>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</si>
  <si>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</si>
  <si>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</si>
  <si>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</si>
  <si>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</si>
  <si>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</si>
  <si>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</si>
  <si>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</si>
  <si>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БЕЗВОЗМЕЗДНЫЕ ПОСТУПЛЕНИЯ ОТ ГОСУДАРСТВЕННЫХ (МУНИЦИПАЛЬНЫХ) ОРГАНИЗАЦИЙ</t>
  </si>
  <si>
    <t>БЕЗВОЗМЕЗДНЫЕ ПОСТУПЛЕНИЯ ОТ НЕГОСУДАРСТВЕННЫХ ОРГАНИЗАЦИЙ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</si>
  <si>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</si>
  <si>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</si>
  <si>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</si>
  <si>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 ВСЕГО ДОХОДОВ</t>
  </si>
  <si>
    <t>План на очередной 2022 год</t>
  </si>
  <si>
    <t>План на очередной 2023 год</t>
  </si>
  <si>
    <t>Уточнение бюджета №4 от 20.10.2020 №201/2020-ОЗ</t>
  </si>
  <si>
    <t>2020 год (отчет)</t>
  </si>
  <si>
    <t xml:space="preserve">Ожидаемое исполнение 2021 года </t>
  </si>
  <si>
    <t>План на очередной 2024 год</t>
  </si>
  <si>
    <t>% к законопроекту на 2023 год</t>
  </si>
  <si>
    <t>Cведения о доходах бюджета Талдомского городского округа  на 2022 год и плановый период 2023 и 2024 годов в сравнении с ожидаемым исполнением за 2021 год и отчетом за 2020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</si>
</sst>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charset val="204"/>
    </font>
    <font>
      <b/>
      <sz val="11"/>
      <name val="Times New Roman Cyr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" fontId="1" fillId="0" borderId="1" xfId="0" applyNumberFormat="1" applyFont="1" applyFill="1" applyBorder="1" applyAlignment="1">
      <alignment horizontal="center" vertical="center" wrapText="1" readingOrder="1"/>
    </xf>
    <xf numFmtId="0" fontId="1" fillId="0" borderId="7" xfId="0" applyFont="1" applyFill="1" applyBorder="1" applyAlignment="1">
      <alignment horizontal="left" vertical="center" wrapText="1" readingOrder="1"/>
    </xf>
    <xf numFmtId="0" fontId="1" fillId="0" borderId="9" xfId="0" applyFont="1" applyFill="1" applyBorder="1" applyAlignment="1">
      <alignment horizontal="left" vertical="center" wrapText="1" readingOrder="1"/>
    </xf>
    <xf numFmtId="4" fontId="1" fillId="0" borderId="2" xfId="0" applyNumberFormat="1" applyFont="1" applyFill="1" applyBorder="1" applyAlignment="1">
      <alignment horizontal="center" vertical="center" wrapText="1" readingOrder="1"/>
    </xf>
    <xf numFmtId="4" fontId="1" fillId="0" borderId="2" xfId="0" applyNumberFormat="1" applyFont="1" applyFill="1" applyBorder="1" applyAlignment="1">
      <alignment horizontal="center" vertical="top" wrapText="1" readingOrder="1"/>
    </xf>
    <xf numFmtId="4" fontId="1" fillId="0" borderId="10" xfId="0" applyNumberFormat="1" applyFont="1" applyFill="1" applyBorder="1" applyAlignment="1">
      <alignment horizontal="center" vertical="center" wrapText="1" readingOrder="1"/>
    </xf>
    <xf numFmtId="4" fontId="2" fillId="0" borderId="12" xfId="0" applyNumberFormat="1" applyFont="1" applyFill="1" applyBorder="1" applyAlignment="1">
      <alignment horizontal="center" vertical="center" wrapText="1" readingOrder="1"/>
    </xf>
    <xf numFmtId="0" fontId="2" fillId="0" borderId="11" xfId="0" applyFont="1" applyFill="1" applyBorder="1" applyAlignment="1">
      <alignment horizontal="left" vertical="center" wrapText="1" readingOrder="1"/>
    </xf>
    <xf numFmtId="0" fontId="1" fillId="0" borderId="14" xfId="0" applyFont="1" applyFill="1" applyBorder="1" applyAlignment="1">
      <alignment horizontal="left" vertical="center" wrapText="1" readingOrder="1"/>
    </xf>
    <xf numFmtId="4" fontId="1" fillId="0" borderId="15" xfId="0" applyNumberFormat="1" applyFont="1" applyFill="1" applyBorder="1" applyAlignment="1">
      <alignment horizontal="center" vertical="center" wrapText="1" readingOrder="1"/>
    </xf>
    <xf numFmtId="0" fontId="0" fillId="0" borderId="0" xfId="0" applyFont="1" applyFill="1"/>
    <xf numFmtId="4" fontId="0" fillId="0" borderId="0" xfId="0" applyNumberFormat="1" applyFont="1" applyFill="1"/>
    <xf numFmtId="4" fontId="1" fillId="0" borderId="3" xfId="0" applyNumberFormat="1" applyFont="1" applyFill="1" applyBorder="1" applyAlignment="1">
      <alignment horizontal="center" vertical="top" wrapText="1" readingOrder="1"/>
    </xf>
    <xf numFmtId="4" fontId="3" fillId="0" borderId="12" xfId="0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4" fontId="2" fillId="2" borderId="12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 wrapText="1" readingOrder="1"/>
    </xf>
    <xf numFmtId="4" fontId="1" fillId="0" borderId="5" xfId="0" applyNumberFormat="1" applyFont="1" applyFill="1" applyBorder="1" applyAlignment="1">
      <alignment horizontal="center" vertical="center" wrapText="1" readingOrder="1"/>
    </xf>
    <xf numFmtId="4" fontId="1" fillId="0" borderId="6" xfId="0" applyNumberFormat="1" applyFont="1" applyFill="1" applyBorder="1" applyAlignment="1">
      <alignment horizontal="center" vertical="center" wrapText="1" readingOrder="1"/>
    </xf>
    <xf numFmtId="0" fontId="1" fillId="0" borderId="4" xfId="0" applyFont="1" applyFill="1" applyBorder="1" applyAlignment="1">
      <alignment horizontal="center" vertical="center" wrapText="1" readingOrder="1"/>
    </xf>
    <xf numFmtId="0" fontId="1" fillId="0" borderId="8" xfId="0" applyFont="1" applyFill="1" applyBorder="1" applyAlignment="1">
      <alignment horizontal="center" vertical="center" wrapText="1" readingOrder="1"/>
    </xf>
    <xf numFmtId="4" fontId="1" fillId="0" borderId="2" xfId="0" applyNumberFormat="1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"/>
  <sheetViews>
    <sheetView tabSelected="1" workbookViewId="0">
      <selection activeCell="N11" sqref="N11"/>
    </sheetView>
  </sheetViews>
  <sheetFormatPr defaultColWidth="9.109375" defaultRowHeight="14.4"/>
  <cols>
    <col min="1" max="1" width="50.44140625" style="11" customWidth="1"/>
    <col min="2" max="2" width="16" style="12" customWidth="1"/>
    <col min="3" max="3" width="14.6640625" style="12" customWidth="1"/>
    <col min="4" max="4" width="13.33203125" style="12" hidden="1" customWidth="1"/>
    <col min="5" max="5" width="13.33203125" style="12" customWidth="1"/>
    <col min="6" max="6" width="12.5546875" style="12" customWidth="1"/>
    <col min="7" max="7" width="13.5546875" style="12" hidden="1" customWidth="1"/>
    <col min="8" max="8" width="12.88671875" style="12" customWidth="1"/>
    <col min="9" max="9" width="13.109375" style="12" customWidth="1"/>
    <col min="10" max="10" width="12.77734375" style="12" customWidth="1"/>
    <col min="11" max="11" width="12.44140625" style="12" customWidth="1"/>
    <col min="12" max="13" width="9.109375" style="11"/>
    <col min="14" max="14" width="12.33203125" style="11" customWidth="1"/>
    <col min="15" max="15" width="13.5546875" style="11" customWidth="1"/>
    <col min="16" max="16" width="12.6640625" style="11" customWidth="1"/>
    <col min="17" max="16384" width="9.109375" style="11"/>
  </cols>
  <sheetData>
    <row r="1" spans="1:16" ht="41.25" customHeight="1">
      <c r="A1" s="19" t="s">
        <v>37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15" thickBot="1"/>
    <row r="3" spans="1:16">
      <c r="A3" s="22" t="s">
        <v>0</v>
      </c>
      <c r="B3" s="20" t="s">
        <v>33</v>
      </c>
      <c r="C3" s="20" t="s">
        <v>34</v>
      </c>
      <c r="D3" s="20" t="s">
        <v>30</v>
      </c>
      <c r="E3" s="20"/>
      <c r="F3" s="20"/>
      <c r="G3" s="20" t="s">
        <v>31</v>
      </c>
      <c r="H3" s="20"/>
      <c r="I3" s="20"/>
      <c r="J3" s="20" t="s">
        <v>35</v>
      </c>
      <c r="K3" s="21"/>
    </row>
    <row r="4" spans="1:16" ht="69.599999999999994" thickBot="1">
      <c r="A4" s="23"/>
      <c r="B4" s="24"/>
      <c r="C4" s="24"/>
      <c r="D4" s="4" t="s">
        <v>32</v>
      </c>
      <c r="E4" s="5" t="s">
        <v>1</v>
      </c>
      <c r="F4" s="5" t="s">
        <v>2</v>
      </c>
      <c r="G4" s="4" t="s">
        <v>32</v>
      </c>
      <c r="H4" s="5" t="s">
        <v>1</v>
      </c>
      <c r="I4" s="5" t="s">
        <v>2</v>
      </c>
      <c r="J4" s="5" t="s">
        <v>1</v>
      </c>
      <c r="K4" s="13" t="s">
        <v>36</v>
      </c>
    </row>
    <row r="5" spans="1:16" ht="15" thickBot="1">
      <c r="A5" s="8" t="s">
        <v>3</v>
      </c>
      <c r="B5" s="18">
        <v>1119792.8</v>
      </c>
      <c r="C5" s="18">
        <v>1207177</v>
      </c>
      <c r="D5" s="7">
        <f t="shared" ref="C5:E5" si="0">D6+D7+D8+D9+D10+D11+D12+D13+D14+D15+D16+D17+D18+D19</f>
        <v>608064.89500000014</v>
      </c>
      <c r="E5" s="18">
        <f t="shared" si="0"/>
        <v>1251310</v>
      </c>
      <c r="F5" s="14">
        <f>E5/C5*100</f>
        <v>103.65588476254932</v>
      </c>
      <c r="G5" s="7">
        <f t="shared" ref="G5" si="1">G6+G7+G8+G9+G10+G11+G12+G13+G14+G15+G16+G17+G18+G19</f>
        <v>663995.51200000022</v>
      </c>
      <c r="H5" s="18">
        <f t="shared" ref="H5" si="2">H6+H7+H8+H9+H10+H11+H12+H13+H14+H15+H16+H17+H18+H19</f>
        <v>1361390</v>
      </c>
      <c r="I5" s="14">
        <f>H5/E5*100</f>
        <v>108.79718055477858</v>
      </c>
      <c r="J5" s="18">
        <f t="shared" ref="J5" si="3">J6+J7+J8+J9+J10+J11+J12+J13+J14+J15+J16+J17+J18+J19</f>
        <v>1453720</v>
      </c>
      <c r="K5" s="15">
        <f>J5/H5*100</f>
        <v>106.78203894548955</v>
      </c>
    </row>
    <row r="6" spans="1:16" ht="15" thickBot="1">
      <c r="A6" s="3" t="s">
        <v>4</v>
      </c>
      <c r="B6" s="6">
        <v>791530.62</v>
      </c>
      <c r="C6" s="6">
        <v>840000</v>
      </c>
      <c r="D6" s="6">
        <v>440751.18900000001</v>
      </c>
      <c r="E6" s="6">
        <v>885000</v>
      </c>
      <c r="F6" s="14">
        <f t="shared" ref="F6:F31" si="4">E6/C6*100</f>
        <v>105.35714285714286</v>
      </c>
      <c r="G6" s="6">
        <v>484558.48499999999</v>
      </c>
      <c r="H6" s="6">
        <v>980300</v>
      </c>
      <c r="I6" s="14">
        <f t="shared" ref="I6:I31" si="5">H6/E6*100</f>
        <v>110.7683615819209</v>
      </c>
      <c r="J6" s="6">
        <v>1049000</v>
      </c>
      <c r="K6" s="15">
        <f t="shared" ref="K6:K31" si="6">J6/H6*100</f>
        <v>107.00805875752322</v>
      </c>
      <c r="N6" s="16"/>
      <c r="O6" s="17"/>
      <c r="P6" s="17"/>
    </row>
    <row r="7" spans="1:16" ht="42" thickBot="1">
      <c r="A7" s="2" t="s">
        <v>5</v>
      </c>
      <c r="B7" s="1">
        <v>39210.26</v>
      </c>
      <c r="C7" s="1">
        <v>41898</v>
      </c>
      <c r="D7" s="1">
        <v>54373.760999999999</v>
      </c>
      <c r="E7" s="1">
        <v>40318</v>
      </c>
      <c r="F7" s="14">
        <f t="shared" si="4"/>
        <v>96.228936942097477</v>
      </c>
      <c r="G7" s="1">
        <v>58293.375999999997</v>
      </c>
      <c r="H7" s="1">
        <v>39387</v>
      </c>
      <c r="I7" s="14">
        <f t="shared" si="5"/>
        <v>97.690857681432604</v>
      </c>
      <c r="J7" s="1">
        <v>41670</v>
      </c>
      <c r="K7" s="15">
        <f t="shared" si="6"/>
        <v>105.79632873790845</v>
      </c>
      <c r="N7" s="16"/>
      <c r="O7" s="16"/>
      <c r="P7" s="16"/>
    </row>
    <row r="8" spans="1:16" ht="15" thickBot="1">
      <c r="A8" s="2" t="s">
        <v>6</v>
      </c>
      <c r="B8" s="1">
        <v>80383.960000000006</v>
      </c>
      <c r="C8" s="1">
        <v>102000</v>
      </c>
      <c r="D8" s="1">
        <v>29966.670999999998</v>
      </c>
      <c r="E8" s="1">
        <v>105000</v>
      </c>
      <c r="F8" s="14">
        <f t="shared" si="4"/>
        <v>102.94117647058823</v>
      </c>
      <c r="G8" s="1">
        <v>36908.832999999999</v>
      </c>
      <c r="H8" s="1">
        <v>120200</v>
      </c>
      <c r="I8" s="14">
        <f t="shared" si="5"/>
        <v>114.47619047619048</v>
      </c>
      <c r="J8" s="1">
        <v>139500</v>
      </c>
      <c r="K8" s="15">
        <f t="shared" si="6"/>
        <v>116.05657237936772</v>
      </c>
      <c r="N8" s="16"/>
      <c r="O8" s="16"/>
      <c r="P8" s="16"/>
    </row>
    <row r="9" spans="1:16" ht="15" thickBot="1">
      <c r="A9" s="2" t="s">
        <v>7</v>
      </c>
      <c r="B9" s="1">
        <v>130926.43</v>
      </c>
      <c r="C9" s="1">
        <v>142900</v>
      </c>
      <c r="D9" s="1">
        <v>62604.603000000003</v>
      </c>
      <c r="E9" s="1">
        <v>146000</v>
      </c>
      <c r="F9" s="14">
        <f t="shared" si="4"/>
        <v>102.16934919524144</v>
      </c>
      <c r="G9" s="1">
        <v>64027.612000000001</v>
      </c>
      <c r="H9" s="1">
        <v>149300</v>
      </c>
      <c r="I9" s="14">
        <f t="shared" si="5"/>
        <v>102.26027397260273</v>
      </c>
      <c r="J9" s="1">
        <v>151700</v>
      </c>
      <c r="K9" s="15">
        <f t="shared" si="6"/>
        <v>101.60750167448091</v>
      </c>
      <c r="N9" s="16"/>
      <c r="O9" s="16"/>
      <c r="P9" s="16"/>
    </row>
    <row r="10" spans="1:16" ht="28.2" thickBot="1">
      <c r="A10" s="2" t="s">
        <v>8</v>
      </c>
      <c r="B10" s="1"/>
      <c r="C10" s="1"/>
      <c r="D10" s="1">
        <v>583.94899999999996</v>
      </c>
      <c r="E10" s="1"/>
      <c r="F10" s="14"/>
      <c r="G10" s="1">
        <v>611.37</v>
      </c>
      <c r="H10" s="1"/>
      <c r="I10" s="14"/>
      <c r="J10" s="1"/>
      <c r="K10" s="15"/>
      <c r="N10" s="16"/>
      <c r="O10" s="16"/>
      <c r="P10" s="16"/>
    </row>
    <row r="11" spans="1:16" ht="15" thickBot="1">
      <c r="A11" s="2" t="s">
        <v>9</v>
      </c>
      <c r="B11" s="1">
        <v>7792.72</v>
      </c>
      <c r="C11" s="1">
        <v>7500</v>
      </c>
      <c r="D11" s="1">
        <v>2502.192</v>
      </c>
      <c r="E11" s="1">
        <v>8000</v>
      </c>
      <c r="F11" s="14">
        <f t="shared" si="4"/>
        <v>106.66666666666667</v>
      </c>
      <c r="G11" s="1">
        <v>2475.0320000000002</v>
      </c>
      <c r="H11" s="1">
        <v>8300</v>
      </c>
      <c r="I11" s="14">
        <f t="shared" si="5"/>
        <v>103.75000000000001</v>
      </c>
      <c r="J11" s="1">
        <v>8600</v>
      </c>
      <c r="K11" s="15">
        <f t="shared" si="6"/>
        <v>103.6144578313253</v>
      </c>
      <c r="N11" s="16"/>
      <c r="O11" s="16"/>
      <c r="P11" s="16"/>
    </row>
    <row r="12" spans="1:16" ht="42" thickBot="1">
      <c r="A12" s="2" t="s">
        <v>10</v>
      </c>
      <c r="B12" s="1">
        <v>9.08</v>
      </c>
      <c r="C12" s="1">
        <v>0</v>
      </c>
      <c r="D12" s="1">
        <v>1.0680000000000001</v>
      </c>
      <c r="E12" s="1"/>
      <c r="F12" s="14"/>
      <c r="G12" s="1">
        <v>0</v>
      </c>
      <c r="H12" s="1"/>
      <c r="I12" s="14"/>
      <c r="J12" s="1">
        <v>0</v>
      </c>
      <c r="K12" s="15"/>
      <c r="N12" s="16"/>
      <c r="O12" s="16"/>
      <c r="P12" s="16"/>
    </row>
    <row r="13" spans="1:16" ht="42" thickBot="1">
      <c r="A13" s="2" t="s">
        <v>11</v>
      </c>
      <c r="B13" s="1">
        <v>44166.19</v>
      </c>
      <c r="C13" s="1">
        <v>41704</v>
      </c>
      <c r="D13" s="1">
        <v>5935.317</v>
      </c>
      <c r="E13" s="1">
        <v>40881</v>
      </c>
      <c r="F13" s="14">
        <f t="shared" si="4"/>
        <v>98.026568194897365</v>
      </c>
      <c r="G13" s="1">
        <v>5938.9080000000004</v>
      </c>
      <c r="H13" s="1">
        <v>40292</v>
      </c>
      <c r="I13" s="14">
        <f t="shared" si="5"/>
        <v>98.559232895477109</v>
      </c>
      <c r="J13" s="1">
        <v>40639</v>
      </c>
      <c r="K13" s="15">
        <f t="shared" si="6"/>
        <v>100.86121314404846</v>
      </c>
      <c r="N13" s="16"/>
      <c r="O13" s="16"/>
      <c r="P13" s="16"/>
    </row>
    <row r="14" spans="1:16" ht="28.2" thickBot="1">
      <c r="A14" s="2" t="s">
        <v>12</v>
      </c>
      <c r="B14" s="1">
        <v>199.52</v>
      </c>
      <c r="C14" s="1">
        <v>120</v>
      </c>
      <c r="D14" s="1">
        <v>443.70699999999999</v>
      </c>
      <c r="E14" s="1">
        <v>111</v>
      </c>
      <c r="F14" s="14">
        <f t="shared" si="4"/>
        <v>92.5</v>
      </c>
      <c r="G14" s="1">
        <v>445.18</v>
      </c>
      <c r="H14" s="1">
        <v>111</v>
      </c>
      <c r="I14" s="14">
        <f t="shared" si="5"/>
        <v>100</v>
      </c>
      <c r="J14" s="1">
        <v>111</v>
      </c>
      <c r="K14" s="15">
        <f t="shared" si="6"/>
        <v>100</v>
      </c>
      <c r="N14" s="16"/>
      <c r="O14" s="16"/>
      <c r="P14" s="16"/>
    </row>
    <row r="15" spans="1:16" ht="42" thickBot="1">
      <c r="A15" s="2" t="s">
        <v>13</v>
      </c>
      <c r="B15" s="1">
        <v>9127.6299999999992</v>
      </c>
      <c r="C15" s="1">
        <v>9000</v>
      </c>
      <c r="D15" s="1">
        <v>1206.751</v>
      </c>
      <c r="E15" s="1">
        <v>6000</v>
      </c>
      <c r="F15" s="14">
        <f t="shared" si="4"/>
        <v>66.666666666666657</v>
      </c>
      <c r="G15" s="1">
        <v>1023.599</v>
      </c>
      <c r="H15" s="1">
        <v>9100</v>
      </c>
      <c r="I15" s="14">
        <f t="shared" si="5"/>
        <v>151.66666666666666</v>
      </c>
      <c r="J15" s="1">
        <v>9100</v>
      </c>
      <c r="K15" s="15">
        <f t="shared" si="6"/>
        <v>100</v>
      </c>
      <c r="N15" s="16"/>
      <c r="O15" s="16"/>
      <c r="P15" s="16"/>
    </row>
    <row r="16" spans="1:16" ht="28.2" thickBot="1">
      <c r="A16" s="2" t="s">
        <v>14</v>
      </c>
      <c r="B16" s="1">
        <v>8186.62</v>
      </c>
      <c r="C16" s="1">
        <v>18200</v>
      </c>
      <c r="D16" s="1">
        <v>12.23</v>
      </c>
      <c r="E16" s="1">
        <v>15700</v>
      </c>
      <c r="F16" s="14">
        <f t="shared" si="4"/>
        <v>86.263736263736263</v>
      </c>
      <c r="G16" s="1">
        <v>12.635999999999999</v>
      </c>
      <c r="H16" s="1">
        <v>10100</v>
      </c>
      <c r="I16" s="14">
        <f t="shared" si="5"/>
        <v>64.331210191082803</v>
      </c>
      <c r="J16" s="1">
        <v>9100</v>
      </c>
      <c r="K16" s="15">
        <f t="shared" si="6"/>
        <v>90.099009900990097</v>
      </c>
      <c r="N16" s="16"/>
      <c r="O16" s="16"/>
      <c r="P16" s="16"/>
    </row>
    <row r="17" spans="1:16" ht="15" thickBot="1">
      <c r="A17" s="2" t="s">
        <v>15</v>
      </c>
      <c r="B17" s="1"/>
      <c r="C17" s="1"/>
      <c r="D17" s="1">
        <v>51.177999999999997</v>
      </c>
      <c r="E17" s="1"/>
      <c r="F17" s="14"/>
      <c r="G17" s="1">
        <v>57.262</v>
      </c>
      <c r="H17" s="1"/>
      <c r="I17" s="14"/>
      <c r="J17" s="1"/>
      <c r="K17" s="15"/>
      <c r="N17" s="16"/>
      <c r="O17" s="16"/>
      <c r="P17" s="16"/>
    </row>
    <row r="18" spans="1:16" ht="15" thickBot="1">
      <c r="A18" s="2" t="s">
        <v>16</v>
      </c>
      <c r="B18" s="1">
        <v>7703.55</v>
      </c>
      <c r="C18" s="1">
        <v>355</v>
      </c>
      <c r="D18" s="1">
        <v>9420.5380000000005</v>
      </c>
      <c r="E18" s="1">
        <v>4300</v>
      </c>
      <c r="F18" s="14">
        <f t="shared" si="4"/>
        <v>1211.2676056338028</v>
      </c>
      <c r="G18" s="1">
        <v>9458.5589999999993</v>
      </c>
      <c r="H18" s="1">
        <v>4300</v>
      </c>
      <c r="I18" s="14">
        <f t="shared" si="5"/>
        <v>100</v>
      </c>
      <c r="J18" s="1">
        <v>4300</v>
      </c>
      <c r="K18" s="15">
        <f t="shared" si="6"/>
        <v>100</v>
      </c>
      <c r="N18" s="16"/>
      <c r="O18" s="16"/>
      <c r="P18" s="16"/>
    </row>
    <row r="19" spans="1:16" ht="15" thickBot="1">
      <c r="A19" s="9" t="s">
        <v>17</v>
      </c>
      <c r="B19" s="10">
        <v>221.8</v>
      </c>
      <c r="C19" s="10">
        <v>355</v>
      </c>
      <c r="D19" s="10">
        <v>211.74100000000001</v>
      </c>
      <c r="E19" s="10">
        <v>0</v>
      </c>
      <c r="F19" s="14">
        <f t="shared" si="4"/>
        <v>0</v>
      </c>
      <c r="G19" s="10">
        <v>184.66</v>
      </c>
      <c r="H19" s="10">
        <v>0</v>
      </c>
      <c r="I19" s="14">
        <v>0</v>
      </c>
      <c r="J19" s="10">
        <v>0</v>
      </c>
      <c r="K19" s="15">
        <v>0</v>
      </c>
      <c r="N19" s="16"/>
      <c r="O19" s="16"/>
      <c r="P19" s="16"/>
    </row>
    <row r="20" spans="1:16" ht="15" thickBot="1">
      <c r="A20" s="8" t="s">
        <v>18</v>
      </c>
      <c r="B20" s="7">
        <v>1452784.34</v>
      </c>
      <c r="C20" s="7">
        <v>1426410</v>
      </c>
      <c r="D20" s="7">
        <f t="shared" ref="C20:E20" si="7">D21+D26+D27+D28+D29+D30</f>
        <v>49197.543000000005</v>
      </c>
      <c r="E20" s="7">
        <f t="shared" si="7"/>
        <v>2091683.33</v>
      </c>
      <c r="F20" s="14">
        <f t="shared" si="4"/>
        <v>146.63969896453335</v>
      </c>
      <c r="G20" s="7">
        <f t="shared" ref="G20" si="8">G21+G26+G27+G28+G29+G30</f>
        <v>44628.964999999997</v>
      </c>
      <c r="H20" s="7">
        <f t="shared" ref="H20" si="9">H21+H26+H27+H28+H29+H30</f>
        <v>2552439.9500000002</v>
      </c>
      <c r="I20" s="14">
        <f t="shared" si="5"/>
        <v>122.02802945319644</v>
      </c>
      <c r="J20" s="7">
        <f t="shared" ref="J20" si="10">J21+J26+J27+J28+J29+J30</f>
        <v>2264504.84</v>
      </c>
      <c r="K20" s="15">
        <f t="shared" si="6"/>
        <v>88.719220994797539</v>
      </c>
    </row>
    <row r="21" spans="1:16" ht="42" thickBot="1">
      <c r="A21" s="3" t="s">
        <v>19</v>
      </c>
      <c r="B21" s="6">
        <v>1452784.34</v>
      </c>
      <c r="C21" s="6">
        <v>1426410</v>
      </c>
      <c r="D21" s="6">
        <f t="shared" ref="C21:E21" si="11">D22+D23+D24+D25</f>
        <v>48852.232000000004</v>
      </c>
      <c r="E21" s="6">
        <f t="shared" si="11"/>
        <v>2091683.33</v>
      </c>
      <c r="F21" s="14">
        <f t="shared" si="4"/>
        <v>146.63969896453335</v>
      </c>
      <c r="G21" s="6">
        <f t="shared" ref="G21:H21" si="12">G22+G23+G24+G25</f>
        <v>44628.964999999997</v>
      </c>
      <c r="H21" s="6">
        <f t="shared" si="12"/>
        <v>2552439.9500000002</v>
      </c>
      <c r="I21" s="14">
        <f t="shared" si="5"/>
        <v>122.02802945319644</v>
      </c>
      <c r="J21" s="6">
        <f t="shared" ref="J21" si="13">J22+J23+J24+J25</f>
        <v>2264504.84</v>
      </c>
      <c r="K21" s="15">
        <f t="shared" si="6"/>
        <v>88.719220994797539</v>
      </c>
      <c r="N21" s="16"/>
      <c r="O21" s="16"/>
      <c r="P21" s="16"/>
    </row>
    <row r="22" spans="1:16" ht="24" customHeight="1" thickBot="1">
      <c r="A22" s="2" t="s">
        <v>20</v>
      </c>
      <c r="B22" s="1">
        <v>323527</v>
      </c>
      <c r="C22" s="1">
        <v>440770</v>
      </c>
      <c r="D22" s="1">
        <v>190.54599999999999</v>
      </c>
      <c r="E22" s="1">
        <v>627888</v>
      </c>
      <c r="F22" s="14">
        <f t="shared" si="4"/>
        <v>142.45252626086167</v>
      </c>
      <c r="G22" s="1">
        <v>176.02099999999999</v>
      </c>
      <c r="H22" s="1">
        <v>595230</v>
      </c>
      <c r="I22" s="14">
        <f t="shared" si="5"/>
        <v>94.798753917896178</v>
      </c>
      <c r="J22" s="1">
        <v>500928</v>
      </c>
      <c r="K22" s="15">
        <f t="shared" si="6"/>
        <v>84.157048535860085</v>
      </c>
      <c r="N22" s="16"/>
      <c r="O22" s="16"/>
      <c r="P22" s="16"/>
    </row>
    <row r="23" spans="1:16" ht="28.2" thickBot="1">
      <c r="A23" s="2" t="s">
        <v>21</v>
      </c>
      <c r="B23" s="1">
        <v>428410.92</v>
      </c>
      <c r="C23" s="1">
        <v>272250</v>
      </c>
      <c r="D23" s="1">
        <v>15160.294</v>
      </c>
      <c r="E23" s="1">
        <v>759730.45</v>
      </c>
      <c r="F23" s="14">
        <f t="shared" si="4"/>
        <v>279.0561799816345</v>
      </c>
      <c r="G23" s="1">
        <v>17068.018</v>
      </c>
      <c r="H23" s="1">
        <v>1259167.07</v>
      </c>
      <c r="I23" s="14">
        <f t="shared" si="5"/>
        <v>165.73866033670234</v>
      </c>
      <c r="J23" s="1">
        <v>1068512.96</v>
      </c>
      <c r="K23" s="15">
        <f t="shared" si="6"/>
        <v>84.858712196150421</v>
      </c>
      <c r="N23" s="16"/>
      <c r="O23" s="16"/>
      <c r="P23" s="16"/>
    </row>
    <row r="24" spans="1:16" ht="28.2" thickBot="1">
      <c r="A24" s="2" t="s">
        <v>22</v>
      </c>
      <c r="B24" s="1">
        <v>697525.33</v>
      </c>
      <c r="C24" s="1">
        <v>712390</v>
      </c>
      <c r="D24" s="1">
        <v>18908.669000000002</v>
      </c>
      <c r="E24" s="1">
        <v>693064.88</v>
      </c>
      <c r="F24" s="14">
        <f t="shared" si="4"/>
        <v>97.287283650809258</v>
      </c>
      <c r="G24" s="1">
        <v>19370.937999999998</v>
      </c>
      <c r="H24" s="1">
        <v>697042.88</v>
      </c>
      <c r="I24" s="14">
        <f t="shared" si="5"/>
        <v>100.57397223763525</v>
      </c>
      <c r="J24" s="1">
        <v>693563.88</v>
      </c>
      <c r="K24" s="15">
        <f t="shared" si="6"/>
        <v>99.500891537691345</v>
      </c>
      <c r="N24" s="16"/>
      <c r="O24" s="16"/>
      <c r="P24" s="16"/>
    </row>
    <row r="25" spans="1:16" ht="14.4" customHeight="1" thickBot="1">
      <c r="A25" s="2" t="s">
        <v>23</v>
      </c>
      <c r="B25" s="1">
        <v>8477.66</v>
      </c>
      <c r="C25" s="1">
        <v>1000</v>
      </c>
      <c r="D25" s="1">
        <v>14592.723</v>
      </c>
      <c r="E25" s="1">
        <v>11000</v>
      </c>
      <c r="F25" s="14">
        <f t="shared" si="4"/>
        <v>1100</v>
      </c>
      <c r="G25" s="1">
        <v>8013.9880000000003</v>
      </c>
      <c r="H25" s="1">
        <v>1000</v>
      </c>
      <c r="I25" s="14">
        <f t="shared" si="5"/>
        <v>9.0909090909090917</v>
      </c>
      <c r="J25" s="1">
        <v>1500</v>
      </c>
      <c r="K25" s="15">
        <f t="shared" si="6"/>
        <v>150</v>
      </c>
      <c r="N25" s="16"/>
      <c r="O25" s="16"/>
      <c r="P25" s="16"/>
    </row>
    <row r="26" spans="1:16" ht="5.4" hidden="1" customHeight="1" thickBot="1">
      <c r="A26" s="2" t="s">
        <v>24</v>
      </c>
      <c r="B26" s="1"/>
      <c r="C26" s="1"/>
      <c r="D26" s="1">
        <v>345.31099999999998</v>
      </c>
      <c r="E26" s="1"/>
      <c r="F26" s="14"/>
      <c r="G26" s="1">
        <v>0</v>
      </c>
      <c r="H26" s="1">
        <v>0</v>
      </c>
      <c r="I26" s="14"/>
      <c r="J26" s="1">
        <v>0</v>
      </c>
      <c r="K26" s="15"/>
      <c r="N26" s="16"/>
      <c r="O26" s="16"/>
      <c r="P26" s="16"/>
    </row>
    <row r="27" spans="1:16" ht="28.2" hidden="1" thickBot="1">
      <c r="A27" s="2" t="s">
        <v>25</v>
      </c>
      <c r="B27" s="1"/>
      <c r="C27" s="1"/>
      <c r="D27" s="1">
        <v>0</v>
      </c>
      <c r="E27" s="1"/>
      <c r="F27" s="14"/>
      <c r="G27" s="1">
        <v>0</v>
      </c>
      <c r="H27" s="1">
        <v>0</v>
      </c>
      <c r="I27" s="14"/>
      <c r="J27" s="1">
        <v>0</v>
      </c>
      <c r="K27" s="15"/>
      <c r="N27" s="16"/>
      <c r="O27" s="16"/>
      <c r="P27" s="16"/>
    </row>
    <row r="28" spans="1:16" ht="15" hidden="1" thickBot="1">
      <c r="A28" s="2" t="s">
        <v>26</v>
      </c>
      <c r="B28" s="1"/>
      <c r="C28" s="1"/>
      <c r="D28" s="1">
        <v>0</v>
      </c>
      <c r="E28" s="1"/>
      <c r="F28" s="14"/>
      <c r="G28" s="1">
        <v>0</v>
      </c>
      <c r="H28" s="1">
        <v>0</v>
      </c>
      <c r="I28" s="14"/>
      <c r="J28" s="1">
        <v>0</v>
      </c>
      <c r="K28" s="15"/>
      <c r="N28" s="16"/>
      <c r="O28" s="16"/>
      <c r="P28" s="16"/>
    </row>
    <row r="29" spans="1:16" ht="91.2" hidden="1" customHeight="1" thickBot="1">
      <c r="A29" s="2" t="s">
        <v>27</v>
      </c>
      <c r="B29" s="1"/>
      <c r="C29" s="1"/>
      <c r="D29" s="1">
        <v>0</v>
      </c>
      <c r="E29" s="1"/>
      <c r="F29" s="14"/>
      <c r="G29" s="1">
        <v>0</v>
      </c>
      <c r="H29" s="1">
        <v>0</v>
      </c>
      <c r="I29" s="14"/>
      <c r="J29" s="1">
        <v>0</v>
      </c>
      <c r="K29" s="15"/>
      <c r="N29" s="16"/>
      <c r="O29" s="16"/>
      <c r="P29" s="16"/>
    </row>
    <row r="30" spans="1:16" ht="55.8" thickBot="1">
      <c r="A30" s="9" t="s">
        <v>28</v>
      </c>
      <c r="B30" s="10">
        <v>-5156.5600000000004</v>
      </c>
      <c r="C30" s="10"/>
      <c r="D30" s="10">
        <v>0</v>
      </c>
      <c r="E30" s="10"/>
      <c r="F30" s="14"/>
      <c r="G30" s="10">
        <v>0</v>
      </c>
      <c r="H30" s="10">
        <v>0</v>
      </c>
      <c r="I30" s="14"/>
      <c r="J30" s="10">
        <v>0</v>
      </c>
      <c r="K30" s="15"/>
      <c r="N30" s="16"/>
      <c r="O30" s="16"/>
      <c r="P30" s="16"/>
    </row>
    <row r="31" spans="1:16" ht="15" thickBot="1">
      <c r="A31" s="8" t="s">
        <v>29</v>
      </c>
      <c r="B31" s="7">
        <f>B5+B20</f>
        <v>2572577.14</v>
      </c>
      <c r="C31" s="7">
        <f t="shared" ref="C31:E31" si="14">C5+C20</f>
        <v>2633587</v>
      </c>
      <c r="D31" s="7">
        <f t="shared" si="14"/>
        <v>657262.43800000008</v>
      </c>
      <c r="E31" s="7">
        <f t="shared" si="14"/>
        <v>3342993.33</v>
      </c>
      <c r="F31" s="14">
        <f t="shared" si="4"/>
        <v>126.93688607970802</v>
      </c>
      <c r="G31" s="7">
        <f t="shared" ref="G31:H31" si="15">G5+G20</f>
        <v>708624.47700000019</v>
      </c>
      <c r="H31" s="7">
        <f t="shared" si="15"/>
        <v>3913829.95</v>
      </c>
      <c r="I31" s="14">
        <f t="shared" si="5"/>
        <v>117.07561348918397</v>
      </c>
      <c r="J31" s="7">
        <f t="shared" ref="J31" si="16">J5+J20</f>
        <v>3718224.84</v>
      </c>
      <c r="K31" s="15">
        <f t="shared" si="6"/>
        <v>95.002207236929124</v>
      </c>
    </row>
  </sheetData>
  <mergeCells count="7">
    <mergeCell ref="A1:K1"/>
    <mergeCell ref="J3:K3"/>
    <mergeCell ref="A3:A4"/>
    <mergeCell ref="B3:B4"/>
    <mergeCell ref="D3:F3"/>
    <mergeCell ref="G3:I3"/>
    <mergeCell ref="C3:C4"/>
  </mergeCells>
  <pageMargins left="0.70866141732283472" right="0.70866141732283472" top="0.74803149606299213" bottom="0.74803149606299213" header="0.31496062992125984" footer="0.31496062992125984"/>
  <pageSetup paperSize="9" scale="8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SUFDKAZNA</cp:lastModifiedBy>
  <cp:lastPrinted>2021-11-12T07:33:06Z</cp:lastPrinted>
  <dcterms:created xsi:type="dcterms:W3CDTF">2020-10-12T07:22:17Z</dcterms:created>
  <dcterms:modified xsi:type="dcterms:W3CDTF">2021-11-12T07:33:22Z</dcterms:modified>
</cp:coreProperties>
</file>